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8" i="1" l="1"/>
  <c r="L48" i="1"/>
  <c r="I48" i="1"/>
  <c r="H48" i="1"/>
  <c r="E48" i="1"/>
  <c r="D48" i="1"/>
  <c r="K47" i="1"/>
  <c r="M47" i="1" s="1"/>
  <c r="J47" i="1"/>
  <c r="I47" i="1"/>
  <c r="G47" i="1"/>
  <c r="F47" i="1"/>
  <c r="H47" i="1" s="1"/>
  <c r="C47" i="1"/>
  <c r="E47" i="1" s="1"/>
  <c r="B47" i="1"/>
  <c r="M46" i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I42" i="1"/>
  <c r="G42" i="1"/>
  <c r="F42" i="1"/>
  <c r="H42" i="1" s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K29" i="1"/>
  <c r="J29" i="1"/>
  <c r="L29" i="1" s="1"/>
  <c r="G29" i="1"/>
  <c r="I29" i="1" s="1"/>
  <c r="F29" i="1"/>
  <c r="E29" i="1"/>
  <c r="C29" i="1"/>
  <c r="B29" i="1"/>
  <c r="D29" i="1" s="1"/>
  <c r="M28" i="1"/>
  <c r="L28" i="1"/>
  <c r="I28" i="1"/>
  <c r="H28" i="1"/>
  <c r="E28" i="1"/>
  <c r="D28" i="1"/>
  <c r="K27" i="1"/>
  <c r="M27" i="1" s="1"/>
  <c r="J27" i="1"/>
  <c r="L27" i="1" s="1"/>
  <c r="G27" i="1"/>
  <c r="H27" i="1" s="1"/>
  <c r="F27" i="1"/>
  <c r="C27" i="1"/>
  <c r="E27" i="1" s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K23" i="1"/>
  <c r="J23" i="1"/>
  <c r="J22" i="1" s="1"/>
  <c r="G23" i="1"/>
  <c r="G22" i="1" s="1"/>
  <c r="F23" i="1"/>
  <c r="E23" i="1"/>
  <c r="C23" i="1"/>
  <c r="B23" i="1"/>
  <c r="B22" i="1" s="1"/>
  <c r="K22" i="1"/>
  <c r="M22" i="1" s="1"/>
  <c r="F22" i="1"/>
  <c r="C22" i="1"/>
  <c r="E22" i="1" s="1"/>
  <c r="M21" i="1"/>
  <c r="L21" i="1"/>
  <c r="I21" i="1"/>
  <c r="H21" i="1"/>
  <c r="E21" i="1"/>
  <c r="D21" i="1"/>
  <c r="K20" i="1"/>
  <c r="M20" i="1" s="1"/>
  <c r="J20" i="1"/>
  <c r="G20" i="1"/>
  <c r="I20" i="1" s="1"/>
  <c r="F20" i="1"/>
  <c r="H20" i="1" s="1"/>
  <c r="C20" i="1"/>
  <c r="D20" i="1" s="1"/>
  <c r="B20" i="1"/>
  <c r="M19" i="1"/>
  <c r="L19" i="1"/>
  <c r="I19" i="1"/>
  <c r="H19" i="1"/>
  <c r="E19" i="1"/>
  <c r="D19" i="1"/>
  <c r="M18" i="1"/>
  <c r="K18" i="1"/>
  <c r="J18" i="1"/>
  <c r="L18" i="1" s="1"/>
  <c r="G18" i="1"/>
  <c r="I18" i="1" s="1"/>
  <c r="F18" i="1"/>
  <c r="E18" i="1"/>
  <c r="C18" i="1"/>
  <c r="B18" i="1"/>
  <c r="D18" i="1" s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K8" i="1" s="1"/>
  <c r="J9" i="1"/>
  <c r="I9" i="1"/>
  <c r="G9" i="1"/>
  <c r="F9" i="1"/>
  <c r="F8" i="1" s="1"/>
  <c r="F44" i="1" s="1"/>
  <c r="F45" i="1" s="1"/>
  <c r="C9" i="1"/>
  <c r="C8" i="1" s="1"/>
  <c r="B9" i="1"/>
  <c r="J8" i="1"/>
  <c r="G8" i="1"/>
  <c r="B8" i="1"/>
  <c r="L8" i="1" l="1"/>
  <c r="M8" i="1"/>
  <c r="K44" i="1"/>
  <c r="I22" i="1"/>
  <c r="H22" i="1"/>
  <c r="E8" i="1"/>
  <c r="D8" i="1"/>
  <c r="C44" i="1"/>
  <c r="B44" i="1"/>
  <c r="B45" i="1" s="1"/>
  <c r="G44" i="1"/>
  <c r="J44" i="1"/>
  <c r="J45" i="1" s="1"/>
  <c r="I27" i="1"/>
  <c r="D9" i="1"/>
  <c r="L9" i="1"/>
  <c r="H18" i="1"/>
  <c r="D22" i="1"/>
  <c r="L22" i="1"/>
  <c r="H23" i="1"/>
  <c r="H29" i="1"/>
  <c r="D42" i="1"/>
  <c r="L42" i="1"/>
  <c r="D47" i="1"/>
  <c r="L47" i="1"/>
  <c r="I8" i="1"/>
  <c r="E9" i="1"/>
  <c r="M9" i="1"/>
  <c r="I23" i="1"/>
  <c r="E20" i="1"/>
  <c r="H8" i="1"/>
  <c r="H9" i="1"/>
  <c r="D23" i="1"/>
  <c r="L23" i="1"/>
  <c r="L20" i="1"/>
  <c r="C45" i="1" l="1"/>
  <c r="E44" i="1"/>
  <c r="D44" i="1"/>
  <c r="H44" i="1"/>
  <c r="G45" i="1"/>
  <c r="I44" i="1"/>
  <c r="K45" i="1"/>
  <c r="M44" i="1"/>
  <c r="L44" i="1"/>
  <c r="L45" i="1" l="1"/>
  <c r="M45" i="1"/>
  <c r="D45" i="1"/>
  <c r="E45" i="1"/>
  <c r="I45" i="1"/>
  <c r="H45" i="1"/>
</calcChain>
</file>

<file path=xl/sharedStrings.xml><?xml version="1.0" encoding="utf-8"?>
<sst xmlns="http://schemas.openxmlformats.org/spreadsheetml/2006/main" count="55" uniqueCount="55">
  <si>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</si>
  <si>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</si>
  <si>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</si>
  <si>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</si>
  <si>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</si>
  <si>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</si>
  <si>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</si>
  <si>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</si>
  <si>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</si>
  <si>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</si>
  <si>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</si>
  <si>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</si>
  <si>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</si>
  <si>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</si>
  <si>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</si>
  <si>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</si>
  <si>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</si>
  <si>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</si>
  <si>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</si>
  <si>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</si>
  <si>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</si>
  <si>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</si>
  <si>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</si>
  <si>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</si>
  <si>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</si>
  <si>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</si>
  <si>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</si>
  <si>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</si>
  <si>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</si>
  <si>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</si>
  <si>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</si>
  <si>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</si>
  <si>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</si>
  <si>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</si>
  <si>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</si>
  <si>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</si>
  <si>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</si>
  <si>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</si>
  <si>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</si>
  <si>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</si>
  <si>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</si>
  <si>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</si>
  <si>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</si>
  <si>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Change    ('19/'18)</t>
  </si>
  <si>
    <t>2018 - 2019</t>
  </si>
  <si>
    <t>Change   ('19/'18)</t>
  </si>
  <si>
    <t xml:space="preserve"> Share(19)  (%)</t>
  </si>
  <si>
    <t>Share(19)  (%)</t>
  </si>
  <si>
    <t>For January-November period, TUİK figures was used for the first month.</t>
  </si>
  <si>
    <t>1 - 31 JANUARY EXPORT FIGURES</t>
  </si>
  <si>
    <t>1 - 31 JANUARY</t>
  </si>
  <si>
    <t>1st JANUARY  -  31th JANUARY</t>
  </si>
  <si>
    <t>2019 - 2020</t>
  </si>
  <si>
    <t>Change    ('20/'19)</t>
  </si>
  <si>
    <t xml:space="preserve"> Share (20)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</si>
</sst>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Y_T_L_-;\-* #,##0.00\ _Y_T_L_-;_-* &quot;-&quot;??\ _Y_T_L_-;_-@_-"/>
    <numFmt numFmtId="165" formatCode="0.0"/>
    <numFmt numFmtId="166" formatCode="#,##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/>
    </xf>
    <xf numFmtId="165" fontId="27" fillId="0" borderId="9" xfId="1" applyNumberFormat="1" applyFont="1" applyFill="1" applyBorder="1" applyAlignment="1">
      <alignment horizontal="center"/>
    </xf>
    <xf numFmtId="3" fontId="29" fillId="41" borderId="9" xfId="1" applyNumberFormat="1" applyFont="1" applyFill="1" applyBorder="1" applyAlignment="1">
      <alignment horizontal="center"/>
    </xf>
    <xf numFmtId="165" fontId="29" fillId="0" borderId="9" xfId="1" applyNumberFormat="1" applyFont="1" applyFill="1" applyBorder="1" applyAlignment="1">
      <alignment horizontal="center"/>
    </xf>
    <xf numFmtId="3" fontId="48" fillId="41" borderId="9" xfId="1" applyNumberFormat="1" applyFont="1" applyFill="1" applyBorder="1" applyAlignment="1">
      <alignment horizontal="center"/>
    </xf>
    <xf numFmtId="165" fontId="48" fillId="40" borderId="9" xfId="1" applyNumberFormat="1" applyFont="1" applyFill="1" applyBorder="1" applyAlignment="1">
      <alignment horizontal="center"/>
    </xf>
    <xf numFmtId="0" fontId="17" fillId="42" borderId="9" xfId="1" applyFont="1" applyFill="1" applyBorder="1"/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zoomScale="70" zoomScaleNormal="70" workbookViewId="0">
      <pane xSplit="1" ySplit="7" topLeftCell="B38" activePane="bottomRight" state="frozen"/>
      <selection activeCell="B16" sqref="B16"/>
      <selection pane="topRight" activeCell="B16" sqref="B16"/>
      <selection pane="bottomLeft" activeCell="B16" sqref="B16"/>
      <selection pane="bottomRight" activeCell="D46" sqref="D4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.90625" style="1" customWidth="1"/>
    <col min="4" max="4" width="8.54296875" style="1" bestFit="1" customWidth="1"/>
    <col min="5" max="5" width="16" style="1" bestFit="1" customWidth="1"/>
    <col min="6" max="7" width="18.81640625" style="1" bestFit="1" customWidth="1"/>
    <col min="8" max="8" width="12.7265625" style="1" customWidth="1"/>
    <col min="9" max="9" width="15.6328125" style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8" t="s">
        <v>49</v>
      </c>
      <c r="C1" s="38"/>
      <c r="D1" s="38"/>
      <c r="E1" s="38"/>
      <c r="F1" s="38"/>
      <c r="G1" s="38"/>
      <c r="H1" s="38"/>
      <c r="I1" s="38"/>
      <c r="J1" s="38"/>
      <c r="K1" s="22"/>
      <c r="L1" s="22"/>
      <c r="M1" s="22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5" t="s">
        <v>39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18" x14ac:dyDescent="0.25">
      <c r="A6" s="3"/>
      <c r="B6" s="34" t="s">
        <v>50</v>
      </c>
      <c r="C6" s="34"/>
      <c r="D6" s="34"/>
      <c r="E6" s="34"/>
      <c r="F6" s="34" t="s">
        <v>51</v>
      </c>
      <c r="G6" s="34"/>
      <c r="H6" s="34"/>
      <c r="I6" s="34"/>
      <c r="J6" s="34" t="s">
        <v>40</v>
      </c>
      <c r="K6" s="34"/>
      <c r="L6" s="34"/>
      <c r="M6" s="34"/>
    </row>
    <row r="7" spans="1:13" ht="29" x14ac:dyDescent="0.4">
      <c r="A7" s="4" t="s">
        <v>27</v>
      </c>
      <c r="B7" s="5">
        <v>2018</v>
      </c>
      <c r="C7" s="6">
        <v>2019</v>
      </c>
      <c r="D7" s="7" t="s">
        <v>45</v>
      </c>
      <c r="E7" s="7" t="s">
        <v>46</v>
      </c>
      <c r="F7" s="5">
        <v>2018</v>
      </c>
      <c r="G7" s="6">
        <v>2019</v>
      </c>
      <c r="H7" s="7" t="s">
        <v>43</v>
      </c>
      <c r="I7" s="7" t="s">
        <v>47</v>
      </c>
      <c r="J7" s="5" t="s">
        <v>44</v>
      </c>
      <c r="K7" s="5" t="s">
        <v>52</v>
      </c>
      <c r="L7" s="7" t="s">
        <v>53</v>
      </c>
      <c r="M7" s="7" t="s">
        <v>54</v>
      </c>
    </row>
    <row r="8" spans="1:13" ht="16.5" x14ac:dyDescent="0.35">
      <c r="A8" s="19" t="s">
        <v>28</v>
      </c>
      <c r="B8" s="8">
        <f>B9+B18+B20</f>
        <v>1881416.6336099999</v>
      </c>
      <c r="C8" s="8">
        <f>C9+C18+C20</f>
        <v>2050283.2065399999</v>
      </c>
      <c r="D8" s="10">
        <f t="shared" ref="D8:D48" si="0">(C8-B8)/B8*100</f>
        <v>8.9755012214378294</v>
      </c>
      <c r="E8" s="10">
        <f>100*(C8/C$48)</f>
        <v>13.886296046300634</v>
      </c>
      <c r="F8" s="8">
        <f>F9+F18+F20</f>
        <v>1881416.6336099999</v>
      </c>
      <c r="G8" s="8">
        <f>G9+G18+G20</f>
        <v>2050283.2065399999</v>
      </c>
      <c r="H8" s="10">
        <f t="shared" ref="H8:H48" si="1">(G8-F8)/F8*100</f>
        <v>8.9755012214378294</v>
      </c>
      <c r="I8" s="10">
        <f t="shared" ref="I8:I48" si="2">100*(G8/G$48)</f>
        <v>13.886296046300634</v>
      </c>
      <c r="J8" s="8">
        <f>J9+J18+J20</f>
        <v>22611620.734209999</v>
      </c>
      <c r="K8" s="8">
        <f>K9+K18+K20</f>
        <v>23558131.648339998</v>
      </c>
      <c r="L8" s="10">
        <f t="shared" ref="L8:L48" si="3">(K8-J8)/J8*100</f>
        <v>4.1859490093869534</v>
      </c>
      <c r="M8" s="10">
        <f t="shared" ref="M8:M48" si="4">100*(K8/K$48)</f>
        <v>12.974912152396371</v>
      </c>
    </row>
    <row r="9" spans="1:13" ht="15.5" x14ac:dyDescent="0.35">
      <c r="A9" s="9" t="s">
        <v>29</v>
      </c>
      <c r="B9" s="8">
        <f>B10+B11+B12+B13+B14+B15+B16+B17</f>
        <v>1267937.6895299999</v>
      </c>
      <c r="C9" s="8">
        <f>C10+C11+C12+C13+C14+C15+C16+C17</f>
        <v>1386748.91</v>
      </c>
      <c r="D9" s="10">
        <f t="shared" si="0"/>
        <v>9.3704305385890923</v>
      </c>
      <c r="E9" s="10">
        <f t="shared" ref="E9:E48" si="5">100*(C9/C$48)</f>
        <v>9.3922663194622533</v>
      </c>
      <c r="F9" s="8">
        <f>F10+F11+F12+F13+F14+F15+F16+F17</f>
        <v>1267937.6895299999</v>
      </c>
      <c r="G9" s="8">
        <f>G10+G11+G12+G13+G14+G15+G16+G17</f>
        <v>1386748.91</v>
      </c>
      <c r="H9" s="10">
        <f t="shared" si="1"/>
        <v>9.3704305385890923</v>
      </c>
      <c r="I9" s="10">
        <f t="shared" si="2"/>
        <v>9.3922663194622533</v>
      </c>
      <c r="J9" s="8">
        <f>J10+J11+J12+J13+J14+J15+J16+J17</f>
        <v>15062582.396100001</v>
      </c>
      <c r="K9" s="8">
        <f>K10+K11+K12+K13+K14+K15+K16+K17</f>
        <v>15463281.076459998</v>
      </c>
      <c r="L9" s="10">
        <f t="shared" si="3"/>
        <v>2.660225649379655</v>
      </c>
      <c r="M9" s="10">
        <f t="shared" si="4"/>
        <v>8.5165800306162733</v>
      </c>
    </row>
    <row r="10" spans="1:13" ht="14" x14ac:dyDescent="0.3">
      <c r="A10" s="11" t="s">
        <v>5</v>
      </c>
      <c r="B10" s="12">
        <v>560029.43738000002</v>
      </c>
      <c r="C10" s="12">
        <v>584373.30284999998</v>
      </c>
      <c r="D10" s="13">
        <f t="shared" si="0"/>
        <v>4.3468903320312027</v>
      </c>
      <c r="E10" s="13">
        <f t="shared" si="5"/>
        <v>3.9578828227461669</v>
      </c>
      <c r="F10" s="12">
        <v>560029.43738000002</v>
      </c>
      <c r="G10" s="12">
        <v>584373.30284999998</v>
      </c>
      <c r="H10" s="13">
        <f t="shared" si="1"/>
        <v>4.3468903320312027</v>
      </c>
      <c r="I10" s="13">
        <f t="shared" si="2"/>
        <v>3.9578828227461669</v>
      </c>
      <c r="J10" s="12">
        <v>6691310.9297599997</v>
      </c>
      <c r="K10" s="12">
        <v>6811655.5153099997</v>
      </c>
      <c r="L10" s="13">
        <f t="shared" si="3"/>
        <v>1.7985203021243612</v>
      </c>
      <c r="M10" s="13">
        <f t="shared" si="4"/>
        <v>3.7515976751815603</v>
      </c>
    </row>
    <row r="11" spans="1:13" ht="14" x14ac:dyDescent="0.3">
      <c r="A11" s="11" t="s">
        <v>4</v>
      </c>
      <c r="B11" s="12">
        <v>199176.22761</v>
      </c>
      <c r="C11" s="12">
        <v>256226.96775000001</v>
      </c>
      <c r="D11" s="13">
        <f t="shared" si="0"/>
        <v>28.643348066471603</v>
      </c>
      <c r="E11" s="13">
        <f t="shared" si="5"/>
        <v>1.7353912463765817</v>
      </c>
      <c r="F11" s="12">
        <v>199176.22761</v>
      </c>
      <c r="G11" s="12">
        <v>256226.96775000001</v>
      </c>
      <c r="H11" s="13">
        <f t="shared" si="1"/>
        <v>28.643348066471603</v>
      </c>
      <c r="I11" s="13">
        <f t="shared" si="2"/>
        <v>1.7353912463765817</v>
      </c>
      <c r="J11" s="12">
        <v>2299523.5047900002</v>
      </c>
      <c r="K11" s="12">
        <v>2318393.39304</v>
      </c>
      <c r="L11" s="13">
        <f t="shared" si="3"/>
        <v>0.82059992910240354</v>
      </c>
      <c r="M11" s="13">
        <f t="shared" si="4"/>
        <v>1.2768818452336723</v>
      </c>
    </row>
    <row r="12" spans="1:13" ht="14" x14ac:dyDescent="0.3">
      <c r="A12" s="11" t="s">
        <v>2</v>
      </c>
      <c r="B12" s="12">
        <v>125430.57365000001</v>
      </c>
      <c r="C12" s="12">
        <v>132244.25317000001</v>
      </c>
      <c r="D12" s="13">
        <f t="shared" si="0"/>
        <v>5.4322318089788988</v>
      </c>
      <c r="E12" s="13">
        <f t="shared" si="5"/>
        <v>0.89567277539163925</v>
      </c>
      <c r="F12" s="12">
        <v>125430.57365000001</v>
      </c>
      <c r="G12" s="12">
        <v>132244.25317000001</v>
      </c>
      <c r="H12" s="13">
        <f t="shared" si="1"/>
        <v>5.4322318089788988</v>
      </c>
      <c r="I12" s="13">
        <f t="shared" si="2"/>
        <v>0.89567277539163925</v>
      </c>
      <c r="J12" s="12">
        <v>1570016.9279400001</v>
      </c>
      <c r="K12" s="12">
        <v>1555682.7632200001</v>
      </c>
      <c r="L12" s="13">
        <f t="shared" si="3"/>
        <v>-0.91299427827238022</v>
      </c>
      <c r="M12" s="13">
        <f t="shared" si="4"/>
        <v>0.85681018728830516</v>
      </c>
    </row>
    <row r="13" spans="1:13" ht="14" x14ac:dyDescent="0.3">
      <c r="A13" s="11" t="s">
        <v>3</v>
      </c>
      <c r="B13" s="12">
        <v>112116.28042</v>
      </c>
      <c r="C13" s="12">
        <v>114115.28229</v>
      </c>
      <c r="D13" s="13">
        <f t="shared" si="0"/>
        <v>1.7829719845427667</v>
      </c>
      <c r="E13" s="13">
        <f t="shared" si="5"/>
        <v>0.77288766168079726</v>
      </c>
      <c r="F13" s="12">
        <v>112116.28042</v>
      </c>
      <c r="G13" s="12">
        <v>114115.28229</v>
      </c>
      <c r="H13" s="13">
        <f t="shared" si="1"/>
        <v>1.7829719845427667</v>
      </c>
      <c r="I13" s="13">
        <f t="shared" si="2"/>
        <v>0.77288766168079726</v>
      </c>
      <c r="J13" s="12">
        <v>1390566.5180500001</v>
      </c>
      <c r="K13" s="12">
        <v>1419609.1366099999</v>
      </c>
      <c r="L13" s="13">
        <f t="shared" si="3"/>
        <v>2.0885457964805951</v>
      </c>
      <c r="M13" s="13">
        <f t="shared" si="4"/>
        <v>0.78186607126596586</v>
      </c>
    </row>
    <row r="14" spans="1:13" ht="14" x14ac:dyDescent="0.3">
      <c r="A14" s="11" t="s">
        <v>0</v>
      </c>
      <c r="B14" s="12">
        <v>152194.65153</v>
      </c>
      <c r="C14" s="12">
        <v>185182.07725999999</v>
      </c>
      <c r="D14" s="13">
        <f t="shared" si="0"/>
        <v>21.6744973613594</v>
      </c>
      <c r="E14" s="13">
        <f t="shared" si="5"/>
        <v>1.2542136320966388</v>
      </c>
      <c r="F14" s="12">
        <v>152194.65153</v>
      </c>
      <c r="G14" s="12">
        <v>185182.07725999999</v>
      </c>
      <c r="H14" s="13">
        <f t="shared" si="1"/>
        <v>21.6744973613594</v>
      </c>
      <c r="I14" s="13">
        <f t="shared" si="2"/>
        <v>1.2542136320966388</v>
      </c>
      <c r="J14" s="12">
        <v>1631573.6468700001</v>
      </c>
      <c r="K14" s="12">
        <v>2064765.35234</v>
      </c>
      <c r="L14" s="13">
        <f t="shared" si="3"/>
        <v>26.550545622076697</v>
      </c>
      <c r="M14" s="13">
        <f t="shared" si="4"/>
        <v>1.1371932826349997</v>
      </c>
    </row>
    <row r="15" spans="1:13" ht="14" x14ac:dyDescent="0.3">
      <c r="A15" s="11" t="s">
        <v>1</v>
      </c>
      <c r="B15" s="12">
        <v>27998.944500000001</v>
      </c>
      <c r="C15" s="12">
        <v>24451.569380000001</v>
      </c>
      <c r="D15" s="13">
        <f t="shared" si="0"/>
        <v>-12.669674458621111</v>
      </c>
      <c r="E15" s="13">
        <f t="shared" si="5"/>
        <v>0.16560723422221296</v>
      </c>
      <c r="F15" s="12">
        <v>27998.944500000001</v>
      </c>
      <c r="G15" s="12">
        <v>24451.569380000001</v>
      </c>
      <c r="H15" s="13">
        <f t="shared" si="1"/>
        <v>-12.669674458621111</v>
      </c>
      <c r="I15" s="13">
        <f t="shared" si="2"/>
        <v>0.16560723422221296</v>
      </c>
      <c r="J15" s="12">
        <v>364005.13770000002</v>
      </c>
      <c r="K15" s="12">
        <v>279114.25102000003</v>
      </c>
      <c r="L15" s="13">
        <f t="shared" si="3"/>
        <v>-23.321342994329939</v>
      </c>
      <c r="M15" s="13">
        <f t="shared" si="4"/>
        <v>0.1537253862710965</v>
      </c>
    </row>
    <row r="16" spans="1:13" ht="14" x14ac:dyDescent="0.3">
      <c r="A16" s="11" t="s">
        <v>6</v>
      </c>
      <c r="B16" s="12">
        <v>82543.428780000002</v>
      </c>
      <c r="C16" s="12">
        <v>79131.446320000003</v>
      </c>
      <c r="D16" s="13">
        <f t="shared" si="0"/>
        <v>-4.1335603698918684</v>
      </c>
      <c r="E16" s="13">
        <f t="shared" si="5"/>
        <v>0.53594678367670134</v>
      </c>
      <c r="F16" s="12">
        <v>82543.428780000002</v>
      </c>
      <c r="G16" s="12">
        <v>79131.446320000003</v>
      </c>
      <c r="H16" s="13">
        <f t="shared" si="1"/>
        <v>-4.1335603698918684</v>
      </c>
      <c r="I16" s="13">
        <f t="shared" si="2"/>
        <v>0.53594678367670134</v>
      </c>
      <c r="J16" s="12">
        <v>1016551.69937</v>
      </c>
      <c r="K16" s="12">
        <v>905005.18885000004</v>
      </c>
      <c r="L16" s="13">
        <f t="shared" si="3"/>
        <v>-10.973028778480238</v>
      </c>
      <c r="M16" s="13">
        <f t="shared" si="4"/>
        <v>0.49844202409909927</v>
      </c>
    </row>
    <row r="17" spans="1:13" ht="14" x14ac:dyDescent="0.3">
      <c r="A17" s="11" t="s">
        <v>7</v>
      </c>
      <c r="B17" s="12">
        <v>8448.1456600000001</v>
      </c>
      <c r="C17" s="12">
        <v>11024.010979999999</v>
      </c>
      <c r="D17" s="13">
        <f t="shared" si="0"/>
        <v>30.49030430661394</v>
      </c>
      <c r="E17" s="13">
        <f t="shared" si="5"/>
        <v>7.4664163271515427E-2</v>
      </c>
      <c r="F17" s="12">
        <v>8448.1456600000001</v>
      </c>
      <c r="G17" s="12">
        <v>11024.010979999999</v>
      </c>
      <c r="H17" s="13">
        <f t="shared" si="1"/>
        <v>30.49030430661394</v>
      </c>
      <c r="I17" s="13">
        <f t="shared" si="2"/>
        <v>7.4664163271515427E-2</v>
      </c>
      <c r="J17" s="12">
        <v>99034.031619999994</v>
      </c>
      <c r="K17" s="12">
        <v>109055.47607</v>
      </c>
      <c r="L17" s="13">
        <f t="shared" si="3"/>
        <v>10.119192651323075</v>
      </c>
      <c r="M17" s="13">
        <f t="shared" si="4"/>
        <v>6.006355864157506E-2</v>
      </c>
    </row>
    <row r="18" spans="1:13" ht="15.5" x14ac:dyDescent="0.35">
      <c r="A18" s="9" t="s">
        <v>30</v>
      </c>
      <c r="B18" s="8">
        <f>B19</f>
        <v>220592.68002999999</v>
      </c>
      <c r="C18" s="8">
        <f>C19</f>
        <v>209750.45382</v>
      </c>
      <c r="D18" s="10">
        <f t="shared" si="0"/>
        <v>-4.9150435130147931</v>
      </c>
      <c r="E18" s="10">
        <f t="shared" si="5"/>
        <v>1.4206119858464563</v>
      </c>
      <c r="F18" s="8">
        <f>F19</f>
        <v>220592.68002999999</v>
      </c>
      <c r="G18" s="8">
        <f>G19</f>
        <v>209750.45382</v>
      </c>
      <c r="H18" s="10">
        <f t="shared" si="1"/>
        <v>-4.9150435130147931</v>
      </c>
      <c r="I18" s="10">
        <f t="shared" si="2"/>
        <v>1.4206119858464563</v>
      </c>
      <c r="J18" s="8">
        <f>J19</f>
        <v>2512917.2527299998</v>
      </c>
      <c r="K18" s="8">
        <f>K19</f>
        <v>2502951.0503099998</v>
      </c>
      <c r="L18" s="10">
        <f t="shared" si="3"/>
        <v>-0.39659890946161624</v>
      </c>
      <c r="M18" s="10">
        <f t="shared" si="4"/>
        <v>1.3785290991787473</v>
      </c>
    </row>
    <row r="19" spans="1:13" ht="14" x14ac:dyDescent="0.3">
      <c r="A19" s="11" t="s">
        <v>8</v>
      </c>
      <c r="B19" s="12">
        <v>220592.68002999999</v>
      </c>
      <c r="C19" s="12">
        <v>209750.45382</v>
      </c>
      <c r="D19" s="13">
        <f t="shared" si="0"/>
        <v>-4.9150435130147931</v>
      </c>
      <c r="E19" s="13">
        <f t="shared" si="5"/>
        <v>1.4206119858464563</v>
      </c>
      <c r="F19" s="12">
        <v>220592.68002999999</v>
      </c>
      <c r="G19" s="12">
        <v>209750.45382</v>
      </c>
      <c r="H19" s="13">
        <f t="shared" si="1"/>
        <v>-4.9150435130147931</v>
      </c>
      <c r="I19" s="13">
        <f t="shared" si="2"/>
        <v>1.4206119858464563</v>
      </c>
      <c r="J19" s="12">
        <v>2512917.2527299998</v>
      </c>
      <c r="K19" s="12">
        <v>2502951.0503099998</v>
      </c>
      <c r="L19" s="13">
        <f t="shared" si="3"/>
        <v>-0.39659890946161624</v>
      </c>
      <c r="M19" s="13">
        <f t="shared" si="4"/>
        <v>1.3785290991787473</v>
      </c>
    </row>
    <row r="20" spans="1:13" ht="15.5" x14ac:dyDescent="0.35">
      <c r="A20" s="9" t="s">
        <v>31</v>
      </c>
      <c r="B20" s="8">
        <f>B21</f>
        <v>392886.26405</v>
      </c>
      <c r="C20" s="8">
        <f>C21</f>
        <v>453783.84272000002</v>
      </c>
      <c r="D20" s="10">
        <f t="shared" si="0"/>
        <v>15.500052875925943</v>
      </c>
      <c r="E20" s="10">
        <f t="shared" si="5"/>
        <v>3.0734177409919239</v>
      </c>
      <c r="F20" s="8">
        <f>F21</f>
        <v>392886.26405</v>
      </c>
      <c r="G20" s="8">
        <f>G21</f>
        <v>453783.84272000002</v>
      </c>
      <c r="H20" s="10">
        <f t="shared" si="1"/>
        <v>15.500052875925943</v>
      </c>
      <c r="I20" s="10">
        <f t="shared" si="2"/>
        <v>3.0734177409919239</v>
      </c>
      <c r="J20" s="8">
        <f>J21</f>
        <v>5036121.0853800001</v>
      </c>
      <c r="K20" s="8">
        <f>K21</f>
        <v>5591899.5215699999</v>
      </c>
      <c r="L20" s="10">
        <f t="shared" si="3"/>
        <v>11.035843395494204</v>
      </c>
      <c r="M20" s="10">
        <f t="shared" si="4"/>
        <v>3.0798030226013497</v>
      </c>
    </row>
    <row r="21" spans="1:13" ht="14" x14ac:dyDescent="0.3">
      <c r="A21" s="11" t="s">
        <v>9</v>
      </c>
      <c r="B21" s="12">
        <v>392886.26405</v>
      </c>
      <c r="C21" s="12">
        <v>453783.84272000002</v>
      </c>
      <c r="D21" s="13">
        <f t="shared" si="0"/>
        <v>15.500052875925943</v>
      </c>
      <c r="E21" s="13">
        <f t="shared" si="5"/>
        <v>3.0734177409919239</v>
      </c>
      <c r="F21" s="12">
        <v>392886.26405</v>
      </c>
      <c r="G21" s="12">
        <v>453783.84272000002</v>
      </c>
      <c r="H21" s="13">
        <f t="shared" si="1"/>
        <v>15.500052875925943</v>
      </c>
      <c r="I21" s="13">
        <f t="shared" si="2"/>
        <v>3.0734177409919239</v>
      </c>
      <c r="J21" s="12">
        <v>5036121.0853800001</v>
      </c>
      <c r="K21" s="12">
        <v>5591899.5215699999</v>
      </c>
      <c r="L21" s="13">
        <f t="shared" si="3"/>
        <v>11.035843395494204</v>
      </c>
      <c r="M21" s="13">
        <f t="shared" si="4"/>
        <v>3.0798030226013497</v>
      </c>
    </row>
    <row r="22" spans="1:13" ht="16.5" x14ac:dyDescent="0.35">
      <c r="A22" s="19" t="s">
        <v>32</v>
      </c>
      <c r="B22" s="8">
        <f>B23+B27+B29</f>
        <v>10612064.9944</v>
      </c>
      <c r="C22" s="8">
        <f>C23+C27+C29</f>
        <v>11153283.087579999</v>
      </c>
      <c r="D22" s="10">
        <f t="shared" si="0"/>
        <v>5.1000261821389188</v>
      </c>
      <c r="E22" s="10">
        <f t="shared" si="5"/>
        <v>75.539706099286278</v>
      </c>
      <c r="F22" s="8">
        <f>F23+F27+F29</f>
        <v>10612064.9944</v>
      </c>
      <c r="G22" s="8">
        <f>G23+G27+G29</f>
        <v>11153283.087579999</v>
      </c>
      <c r="H22" s="10">
        <f t="shared" si="1"/>
        <v>5.1000261821389188</v>
      </c>
      <c r="I22" s="10">
        <f t="shared" si="2"/>
        <v>75.539706099286278</v>
      </c>
      <c r="J22" s="8">
        <f>J23+J27+J29</f>
        <v>136931603.06702</v>
      </c>
      <c r="K22" s="8">
        <f>K23+K27+K29</f>
        <v>138769979.49904999</v>
      </c>
      <c r="L22" s="10">
        <f t="shared" si="3"/>
        <v>1.3425508727376942</v>
      </c>
      <c r="M22" s="10">
        <f t="shared" si="4"/>
        <v>76.429163410201568</v>
      </c>
    </row>
    <row r="23" spans="1:13" ht="15.5" x14ac:dyDescent="0.35">
      <c r="A23" s="9" t="s">
        <v>33</v>
      </c>
      <c r="B23" s="8">
        <f>B24+B25+B26</f>
        <v>975050.35317000002</v>
      </c>
      <c r="C23" s="8">
        <f>C24+C25+C26</f>
        <v>1028798.23701</v>
      </c>
      <c r="D23" s="10">
        <f>(C23-B23)/B23*100</f>
        <v>5.5123187910510998</v>
      </c>
      <c r="E23" s="10">
        <f t="shared" si="5"/>
        <v>6.9679139181664604</v>
      </c>
      <c r="F23" s="8">
        <f>F24+F25+F26</f>
        <v>975050.35317000002</v>
      </c>
      <c r="G23" s="8">
        <f>G24+G25+G26</f>
        <v>1028798.23701</v>
      </c>
      <c r="H23" s="10">
        <f t="shared" si="1"/>
        <v>5.5123187910510998</v>
      </c>
      <c r="I23" s="10">
        <f t="shared" si="2"/>
        <v>6.9679139181664604</v>
      </c>
      <c r="J23" s="8">
        <f>J24+J25+J26</f>
        <v>12387167.696430001</v>
      </c>
      <c r="K23" s="8">
        <f>K24+K25+K26</f>
        <v>12173090.13704</v>
      </c>
      <c r="L23" s="10">
        <f t="shared" si="3"/>
        <v>-1.7282204022449656</v>
      </c>
      <c r="M23" s="10">
        <f t="shared" si="4"/>
        <v>6.7044695016137297</v>
      </c>
    </row>
    <row r="24" spans="1:13" ht="14" x14ac:dyDescent="0.3">
      <c r="A24" s="11" t="s">
        <v>10</v>
      </c>
      <c r="B24" s="12">
        <v>675583.07246000005</v>
      </c>
      <c r="C24" s="12">
        <v>673702.03388999996</v>
      </c>
      <c r="D24" s="13">
        <f t="shared" si="0"/>
        <v>-0.27843186821580174</v>
      </c>
      <c r="E24" s="13">
        <f t="shared" si="5"/>
        <v>4.5628944624577095</v>
      </c>
      <c r="F24" s="12">
        <v>675583.07246000005</v>
      </c>
      <c r="G24" s="12">
        <v>673702.03388999996</v>
      </c>
      <c r="H24" s="13">
        <f t="shared" si="1"/>
        <v>-0.27843186821580174</v>
      </c>
      <c r="I24" s="13">
        <f t="shared" si="2"/>
        <v>4.5628944624577095</v>
      </c>
      <c r="J24" s="12">
        <v>8436938.7479200009</v>
      </c>
      <c r="K24" s="12">
        <v>7916277.7070500003</v>
      </c>
      <c r="L24" s="13">
        <f t="shared" si="3"/>
        <v>-6.1712080225586758</v>
      </c>
      <c r="M24" s="13">
        <f t="shared" si="4"/>
        <v>4.3599810611545289</v>
      </c>
    </row>
    <row r="25" spans="1:13" ht="14" x14ac:dyDescent="0.3">
      <c r="A25" s="11" t="s">
        <v>11</v>
      </c>
      <c r="B25" s="12">
        <v>116826.44227</v>
      </c>
      <c r="C25" s="12">
        <v>133437.7789</v>
      </c>
      <c r="D25" s="13">
        <f t="shared" si="0"/>
        <v>14.218815798232734</v>
      </c>
      <c r="E25" s="13">
        <f t="shared" si="5"/>
        <v>0.90375636675735405</v>
      </c>
      <c r="F25" s="12">
        <v>116826.44227</v>
      </c>
      <c r="G25" s="12">
        <v>133437.7789</v>
      </c>
      <c r="H25" s="13">
        <f t="shared" si="1"/>
        <v>14.218815798232734</v>
      </c>
      <c r="I25" s="13">
        <f t="shared" si="2"/>
        <v>0.90375636675735405</v>
      </c>
      <c r="J25" s="12">
        <v>1671360.82859</v>
      </c>
      <c r="K25" s="12">
        <v>1682880.1811800001</v>
      </c>
      <c r="L25" s="13">
        <f t="shared" si="3"/>
        <v>0.6892199693179375</v>
      </c>
      <c r="M25" s="13">
        <f t="shared" si="4"/>
        <v>0.92686562923414118</v>
      </c>
    </row>
    <row r="26" spans="1:13" ht="14" x14ac:dyDescent="0.3">
      <c r="A26" s="11" t="s">
        <v>12</v>
      </c>
      <c r="B26" s="12">
        <v>182640.83843999999</v>
      </c>
      <c r="C26" s="12">
        <v>221658.42421999999</v>
      </c>
      <c r="D26" s="13">
        <f t="shared" si="0"/>
        <v>21.363012847106376</v>
      </c>
      <c r="E26" s="13">
        <f t="shared" si="5"/>
        <v>1.5012630889513965</v>
      </c>
      <c r="F26" s="12">
        <v>182640.83843999999</v>
      </c>
      <c r="G26" s="12">
        <v>221658.42421999999</v>
      </c>
      <c r="H26" s="13">
        <f t="shared" si="1"/>
        <v>21.363012847106376</v>
      </c>
      <c r="I26" s="13">
        <f t="shared" si="2"/>
        <v>1.5012630889513965</v>
      </c>
      <c r="J26" s="12">
        <v>2278868.11992</v>
      </c>
      <c r="K26" s="12">
        <v>2573932.2488099998</v>
      </c>
      <c r="L26" s="13">
        <f t="shared" si="3"/>
        <v>12.947836968308552</v>
      </c>
      <c r="M26" s="13">
        <f t="shared" si="4"/>
        <v>1.4176228112250591</v>
      </c>
    </row>
    <row r="27" spans="1:13" ht="15.5" x14ac:dyDescent="0.35">
      <c r="A27" s="9" t="s">
        <v>34</v>
      </c>
      <c r="B27" s="8">
        <f>B28</f>
        <v>1536645.9649100001</v>
      </c>
      <c r="C27" s="8">
        <f>C28</f>
        <v>1700258.1746700001</v>
      </c>
      <c r="D27" s="10">
        <f t="shared" si="0"/>
        <v>10.647358825400138</v>
      </c>
      <c r="E27" s="10">
        <f t="shared" si="5"/>
        <v>11.515622960427214</v>
      </c>
      <c r="F27" s="8">
        <f>F28</f>
        <v>1536645.9649100001</v>
      </c>
      <c r="G27" s="8">
        <f>G28</f>
        <v>1700258.1746700001</v>
      </c>
      <c r="H27" s="10">
        <f t="shared" si="1"/>
        <v>10.647358825400138</v>
      </c>
      <c r="I27" s="10">
        <f t="shared" si="2"/>
        <v>11.515622960427214</v>
      </c>
      <c r="J27" s="8">
        <f>J28</f>
        <v>17535451.425000001</v>
      </c>
      <c r="K27" s="8">
        <f>K28</f>
        <v>20748605.92385</v>
      </c>
      <c r="L27" s="10">
        <f t="shared" si="3"/>
        <v>18.323762650723999</v>
      </c>
      <c r="M27" s="10">
        <f t="shared" si="4"/>
        <v>11.427533522829872</v>
      </c>
    </row>
    <row r="28" spans="1:13" ht="14" x14ac:dyDescent="0.3">
      <c r="A28" s="11" t="s">
        <v>13</v>
      </c>
      <c r="B28" s="12">
        <v>1536645.9649100001</v>
      </c>
      <c r="C28" s="12">
        <v>1700258.1746700001</v>
      </c>
      <c r="D28" s="13">
        <f t="shared" si="0"/>
        <v>10.647358825400138</v>
      </c>
      <c r="E28" s="13">
        <f t="shared" si="5"/>
        <v>11.515622960427214</v>
      </c>
      <c r="F28" s="12">
        <v>1536645.9649100001</v>
      </c>
      <c r="G28" s="12">
        <v>1700258.1746700001</v>
      </c>
      <c r="H28" s="13">
        <f t="shared" si="1"/>
        <v>10.647358825400138</v>
      </c>
      <c r="I28" s="13">
        <f t="shared" si="2"/>
        <v>11.515622960427214</v>
      </c>
      <c r="J28" s="12">
        <v>17535451.425000001</v>
      </c>
      <c r="K28" s="12">
        <v>20748605.92385</v>
      </c>
      <c r="L28" s="13">
        <f t="shared" si="3"/>
        <v>18.323762650723999</v>
      </c>
      <c r="M28" s="13">
        <f t="shared" si="4"/>
        <v>11.427533522829872</v>
      </c>
    </row>
    <row r="29" spans="1:13" ht="15.5" x14ac:dyDescent="0.35">
      <c r="A29" s="9" t="s">
        <v>35</v>
      </c>
      <c r="B29" s="8">
        <f>B30+B31+B32+B33+B34+B35+B36+B37+B38+B39+B40+B41</f>
        <v>8100368.6763199996</v>
      </c>
      <c r="C29" s="8">
        <f>C30+C31+C32+C33+C34+C35+C36+C37+C38+C39+C40+C41</f>
        <v>8424226.6758999992</v>
      </c>
      <c r="D29" s="10">
        <f t="shared" si="0"/>
        <v>3.9980649340904866</v>
      </c>
      <c r="E29" s="10">
        <f t="shared" si="5"/>
        <v>57.05616922069261</v>
      </c>
      <c r="F29" s="8">
        <f>F30+F31+F32+F33+F34+F35+F36+F37+F38+F39+F40+F41</f>
        <v>8100368.6763199996</v>
      </c>
      <c r="G29" s="8">
        <f>G30+G31+G32+G33+G34+G35+G36+G37+G38+G39+G40+G41</f>
        <v>8424226.6758999992</v>
      </c>
      <c r="H29" s="10">
        <f t="shared" si="1"/>
        <v>3.9980649340904866</v>
      </c>
      <c r="I29" s="10">
        <f t="shared" si="2"/>
        <v>57.05616922069261</v>
      </c>
      <c r="J29" s="8">
        <f>J30+J31+J32+J33+J34+J35+J36+J37+J38+J39+J40+J41</f>
        <v>107008983.94558999</v>
      </c>
      <c r="K29" s="8">
        <f>K30+K31+K32+K33+K34+K35+K36+K37+K38+K39+K40+K41</f>
        <v>105848283.43815999</v>
      </c>
      <c r="L29" s="10">
        <f t="shared" si="3"/>
        <v>-1.0846757577103754</v>
      </c>
      <c r="M29" s="10">
        <f t="shared" si="4"/>
        <v>58.297160385757962</v>
      </c>
    </row>
    <row r="30" spans="1:13" ht="14" x14ac:dyDescent="0.3">
      <c r="A30" s="33" t="s">
        <v>14</v>
      </c>
      <c r="B30" s="12">
        <v>1414001.49691</v>
      </c>
      <c r="C30" s="12">
        <v>1495474.8953</v>
      </c>
      <c r="D30" s="13">
        <f t="shared" si="0"/>
        <v>5.7619032630476559</v>
      </c>
      <c r="E30" s="13">
        <f t="shared" si="5"/>
        <v>10.128652987892039</v>
      </c>
      <c r="F30" s="12">
        <v>1414001.49691</v>
      </c>
      <c r="G30" s="12">
        <v>1495474.8953</v>
      </c>
      <c r="H30" s="13">
        <f t="shared" si="1"/>
        <v>5.7619032630476559</v>
      </c>
      <c r="I30" s="13">
        <f t="shared" si="2"/>
        <v>10.128652987892039</v>
      </c>
      <c r="J30" s="12">
        <v>17614769.16584</v>
      </c>
      <c r="K30" s="12">
        <v>17774916.452289999</v>
      </c>
      <c r="L30" s="13">
        <f t="shared" si="3"/>
        <v>0.9091648317513541</v>
      </c>
      <c r="M30" s="13">
        <f t="shared" si="4"/>
        <v>9.7897398200887746</v>
      </c>
    </row>
    <row r="31" spans="1:13" ht="14" x14ac:dyDescent="0.3">
      <c r="A31" s="11" t="s">
        <v>15</v>
      </c>
      <c r="B31" s="12">
        <v>2327581.5546900001</v>
      </c>
      <c r="C31" s="12">
        <v>2402323.4506600001</v>
      </c>
      <c r="D31" s="13">
        <f t="shared" si="0"/>
        <v>3.2111397265284864</v>
      </c>
      <c r="E31" s="13">
        <f t="shared" si="5"/>
        <v>16.270617897286293</v>
      </c>
      <c r="F31" s="12">
        <v>2327581.5546900001</v>
      </c>
      <c r="G31" s="12">
        <v>2402323.4506600001</v>
      </c>
      <c r="H31" s="13">
        <f t="shared" si="1"/>
        <v>3.2111397265284864</v>
      </c>
      <c r="I31" s="13">
        <f t="shared" si="2"/>
        <v>16.270617897286293</v>
      </c>
      <c r="J31" s="12">
        <v>31606166.747420002</v>
      </c>
      <c r="K31" s="12">
        <v>30663142.449809998</v>
      </c>
      <c r="L31" s="13">
        <f t="shared" si="3"/>
        <v>-2.983671842100188</v>
      </c>
      <c r="M31" s="13">
        <f t="shared" si="4"/>
        <v>16.888078627862452</v>
      </c>
    </row>
    <row r="32" spans="1:13" ht="14" x14ac:dyDescent="0.3">
      <c r="A32" s="11" t="s">
        <v>16</v>
      </c>
      <c r="B32" s="12">
        <v>91906.762210000001</v>
      </c>
      <c r="C32" s="12">
        <v>108772.34581</v>
      </c>
      <c r="D32" s="13">
        <f t="shared" si="0"/>
        <v>18.350753736121632</v>
      </c>
      <c r="E32" s="13">
        <f t="shared" si="5"/>
        <v>0.73670066201109485</v>
      </c>
      <c r="F32" s="12">
        <v>91906.762210000001</v>
      </c>
      <c r="G32" s="12">
        <v>108772.34581</v>
      </c>
      <c r="H32" s="13">
        <f t="shared" si="1"/>
        <v>18.350753736121632</v>
      </c>
      <c r="I32" s="13">
        <f t="shared" si="2"/>
        <v>0.73670066201109485</v>
      </c>
      <c r="J32" s="12">
        <v>1039903.23691</v>
      </c>
      <c r="K32" s="12">
        <v>1059191.47857</v>
      </c>
      <c r="L32" s="13">
        <f t="shared" si="3"/>
        <v>1.8548111954448498</v>
      </c>
      <c r="M32" s="13">
        <f t="shared" si="4"/>
        <v>0.58336189780062442</v>
      </c>
    </row>
    <row r="33" spans="1:14" ht="14" x14ac:dyDescent="0.3">
      <c r="A33" s="11" t="s">
        <v>17</v>
      </c>
      <c r="B33" s="12">
        <v>797011.88977000001</v>
      </c>
      <c r="C33" s="12">
        <v>824784.23383000004</v>
      </c>
      <c r="D33" s="13">
        <f t="shared" si="0"/>
        <v>3.4845583129273661</v>
      </c>
      <c r="E33" s="13">
        <f t="shared" si="5"/>
        <v>5.5861541511685697</v>
      </c>
      <c r="F33" s="12">
        <v>797011.88977000001</v>
      </c>
      <c r="G33" s="12">
        <v>824784.23383000004</v>
      </c>
      <c r="H33" s="13">
        <f t="shared" si="1"/>
        <v>3.4845583129273661</v>
      </c>
      <c r="I33" s="13">
        <f t="shared" si="2"/>
        <v>5.5861541511685697</v>
      </c>
      <c r="J33" s="12">
        <v>11333570.821350001</v>
      </c>
      <c r="K33" s="12">
        <v>11267443.29001</v>
      </c>
      <c r="L33" s="13">
        <f t="shared" si="3"/>
        <v>-0.5834659912781518</v>
      </c>
      <c r="M33" s="13">
        <f t="shared" si="4"/>
        <v>6.2056740768867007</v>
      </c>
    </row>
    <row r="34" spans="1:14" ht="14" x14ac:dyDescent="0.3">
      <c r="A34" s="11" t="s">
        <v>18</v>
      </c>
      <c r="B34" s="12">
        <v>585583.80766000005</v>
      </c>
      <c r="C34" s="12">
        <v>625772.07894000004</v>
      </c>
      <c r="D34" s="13">
        <f t="shared" si="0"/>
        <v>6.8629410093480558</v>
      </c>
      <c r="E34" s="13">
        <f t="shared" si="5"/>
        <v>4.2382712387984043</v>
      </c>
      <c r="F34" s="12">
        <v>585583.80766000005</v>
      </c>
      <c r="G34" s="12">
        <v>625772.07894000004</v>
      </c>
      <c r="H34" s="13">
        <f t="shared" si="1"/>
        <v>6.8629410093480558</v>
      </c>
      <c r="I34" s="13">
        <f t="shared" si="2"/>
        <v>4.2382712387984043</v>
      </c>
      <c r="J34" s="12">
        <v>7385109.1050100001</v>
      </c>
      <c r="K34" s="12">
        <v>7875337.66132</v>
      </c>
      <c r="L34" s="13">
        <f t="shared" si="3"/>
        <v>6.6380678922865561</v>
      </c>
      <c r="M34" s="13">
        <f t="shared" si="4"/>
        <v>4.3374328597610079</v>
      </c>
    </row>
    <row r="35" spans="1:14" ht="14" x14ac:dyDescent="0.3">
      <c r="A35" s="11" t="s">
        <v>19</v>
      </c>
      <c r="B35" s="12">
        <v>650703.22959</v>
      </c>
      <c r="C35" s="12">
        <v>702899.94932999997</v>
      </c>
      <c r="D35" s="13">
        <f t="shared" si="0"/>
        <v>8.0215860881601078</v>
      </c>
      <c r="E35" s="13">
        <f t="shared" si="5"/>
        <v>4.7606480686138655</v>
      </c>
      <c r="F35" s="12">
        <v>650703.22959</v>
      </c>
      <c r="G35" s="12">
        <v>702899.94932999997</v>
      </c>
      <c r="H35" s="13">
        <f t="shared" si="1"/>
        <v>8.0215860881601078</v>
      </c>
      <c r="I35" s="13">
        <f t="shared" si="2"/>
        <v>4.7606480686138655</v>
      </c>
      <c r="J35" s="12">
        <v>8135932.8192600003</v>
      </c>
      <c r="K35" s="12">
        <v>8173945.0269400002</v>
      </c>
      <c r="L35" s="13">
        <f t="shared" si="3"/>
        <v>0.46721388345310078</v>
      </c>
      <c r="M35" s="13">
        <f t="shared" si="4"/>
        <v>4.5018943032579939</v>
      </c>
    </row>
    <row r="36" spans="1:14" ht="14" x14ac:dyDescent="0.3">
      <c r="A36" s="11" t="s">
        <v>20</v>
      </c>
      <c r="B36" s="12">
        <v>1195660.6079299999</v>
      </c>
      <c r="C36" s="12">
        <v>1148221.4463500001</v>
      </c>
      <c r="D36" s="13">
        <f t="shared" si="0"/>
        <v>-3.9676109813577778</v>
      </c>
      <c r="E36" s="13">
        <f t="shared" si="5"/>
        <v>7.7767514652939882</v>
      </c>
      <c r="F36" s="12">
        <v>1195660.6079299999</v>
      </c>
      <c r="G36" s="12">
        <v>1148221.4463500001</v>
      </c>
      <c r="H36" s="13">
        <f t="shared" si="1"/>
        <v>-3.9676109813577778</v>
      </c>
      <c r="I36" s="13">
        <f t="shared" si="2"/>
        <v>7.7767514652939882</v>
      </c>
      <c r="J36" s="12">
        <v>15576859.85238</v>
      </c>
      <c r="K36" s="12">
        <v>13798444.17498</v>
      </c>
      <c r="L36" s="13">
        <f t="shared" si="3"/>
        <v>-11.417035874071082</v>
      </c>
      <c r="M36" s="13">
        <f t="shared" si="4"/>
        <v>7.5996519453496791</v>
      </c>
    </row>
    <row r="37" spans="1:14" ht="14" x14ac:dyDescent="0.3">
      <c r="A37" s="14" t="s">
        <v>21</v>
      </c>
      <c r="B37" s="12">
        <v>251902.82900999999</v>
      </c>
      <c r="C37" s="12">
        <v>288446.03128</v>
      </c>
      <c r="D37" s="13">
        <f t="shared" si="0"/>
        <v>14.506864576955318</v>
      </c>
      <c r="E37" s="13">
        <f t="shared" si="5"/>
        <v>1.9536066875824691</v>
      </c>
      <c r="F37" s="12">
        <v>251902.82900999999</v>
      </c>
      <c r="G37" s="12">
        <v>288446.03128</v>
      </c>
      <c r="H37" s="13">
        <f t="shared" si="1"/>
        <v>14.506864576955318</v>
      </c>
      <c r="I37" s="13">
        <f t="shared" si="2"/>
        <v>1.9536066875824691</v>
      </c>
      <c r="J37" s="12">
        <v>3029915.3236099998</v>
      </c>
      <c r="K37" s="12">
        <v>3552298.3732799999</v>
      </c>
      <c r="L37" s="13">
        <f t="shared" si="3"/>
        <v>17.240846488330426</v>
      </c>
      <c r="M37" s="13">
        <f t="shared" si="4"/>
        <v>1.9564692149793752</v>
      </c>
    </row>
    <row r="38" spans="1:14" ht="14" x14ac:dyDescent="0.3">
      <c r="A38" s="11" t="s">
        <v>22</v>
      </c>
      <c r="B38" s="12">
        <v>270241.27841000003</v>
      </c>
      <c r="C38" s="12">
        <v>291972.46688999998</v>
      </c>
      <c r="D38" s="13">
        <f t="shared" si="0"/>
        <v>8.0414023378879236</v>
      </c>
      <c r="E38" s="13">
        <f t="shared" si="5"/>
        <v>1.9774907679438916</v>
      </c>
      <c r="F38" s="12">
        <v>270241.27841000003</v>
      </c>
      <c r="G38" s="12">
        <v>291972.46688999998</v>
      </c>
      <c r="H38" s="13">
        <f t="shared" si="1"/>
        <v>8.0414023378879236</v>
      </c>
      <c r="I38" s="13">
        <f t="shared" si="2"/>
        <v>1.9774907679438916</v>
      </c>
      <c r="J38" s="12">
        <v>4525881.9640199998</v>
      </c>
      <c r="K38" s="12">
        <v>4125711.2154000001</v>
      </c>
      <c r="L38" s="13">
        <f t="shared" si="3"/>
        <v>-8.8418291020687221</v>
      </c>
      <c r="M38" s="13">
        <f t="shared" si="4"/>
        <v>2.2722829375878564</v>
      </c>
    </row>
    <row r="39" spans="1:14" ht="14" x14ac:dyDescent="0.3">
      <c r="A39" s="11" t="s">
        <v>23</v>
      </c>
      <c r="B39" s="12">
        <v>174498.06437000001</v>
      </c>
      <c r="C39" s="12">
        <v>166947.04574999999</v>
      </c>
      <c r="D39" s="13">
        <f>(C39-B39)/B39*100</f>
        <v>-4.3272793009262749</v>
      </c>
      <c r="E39" s="13">
        <f t="shared" si="5"/>
        <v>1.1307101838150706</v>
      </c>
      <c r="F39" s="12">
        <v>174498.06437000001</v>
      </c>
      <c r="G39" s="12">
        <v>166947.04574999999</v>
      </c>
      <c r="H39" s="13">
        <f t="shared" si="1"/>
        <v>-4.3272793009262749</v>
      </c>
      <c r="I39" s="13">
        <f t="shared" si="2"/>
        <v>1.1307101838150706</v>
      </c>
      <c r="J39" s="12">
        <v>2103948.0384200001</v>
      </c>
      <c r="K39" s="12">
        <v>2733355.4734899998</v>
      </c>
      <c r="L39" s="13">
        <f t="shared" si="3"/>
        <v>29.915540858255476</v>
      </c>
      <c r="M39" s="13">
        <f t="shared" si="4"/>
        <v>1.5054269871313646</v>
      </c>
    </row>
    <row r="40" spans="1:14" ht="14" x14ac:dyDescent="0.3">
      <c r="A40" s="11" t="s">
        <v>24</v>
      </c>
      <c r="B40" s="12">
        <v>333958.52682000003</v>
      </c>
      <c r="C40" s="12">
        <v>361395.47016000003</v>
      </c>
      <c r="D40" s="13">
        <f>(C40-B40)/B40*100</f>
        <v>8.2156738446712012</v>
      </c>
      <c r="E40" s="13">
        <f t="shared" si="5"/>
        <v>2.4476835553380702</v>
      </c>
      <c r="F40" s="12">
        <v>333958.52682000003</v>
      </c>
      <c r="G40" s="12">
        <v>361395.47016000003</v>
      </c>
      <c r="H40" s="13">
        <f t="shared" si="1"/>
        <v>8.2156738446712012</v>
      </c>
      <c r="I40" s="13">
        <f t="shared" si="2"/>
        <v>2.4476835553380702</v>
      </c>
      <c r="J40" s="12">
        <v>4534796.6238299999</v>
      </c>
      <c r="K40" s="12">
        <v>4705415.2260699999</v>
      </c>
      <c r="L40" s="13">
        <f t="shared" si="3"/>
        <v>3.7624311825454879</v>
      </c>
      <c r="M40" s="13">
        <f t="shared" si="4"/>
        <v>2.5915615936847245</v>
      </c>
    </row>
    <row r="41" spans="1:14" ht="14" x14ac:dyDescent="0.3">
      <c r="A41" s="11" t="s">
        <v>25</v>
      </c>
      <c r="B41" s="12">
        <v>7318.6289500000003</v>
      </c>
      <c r="C41" s="12">
        <v>7217.2615999999998</v>
      </c>
      <c r="D41" s="13">
        <f t="shared" si="0"/>
        <v>-1.3850592876415799</v>
      </c>
      <c r="E41" s="13">
        <f t="shared" si="5"/>
        <v>4.8881554948853892E-2</v>
      </c>
      <c r="F41" s="12">
        <v>7318.6289500000003</v>
      </c>
      <c r="G41" s="12">
        <v>7217.2615999999998</v>
      </c>
      <c r="H41" s="13">
        <f t="shared" si="1"/>
        <v>-1.3850592876415799</v>
      </c>
      <c r="I41" s="13">
        <f t="shared" si="2"/>
        <v>4.8881554948853892E-2</v>
      </c>
      <c r="J41" s="12">
        <v>122130.24754</v>
      </c>
      <c r="K41" s="12">
        <v>119082.61599999999</v>
      </c>
      <c r="L41" s="13">
        <f t="shared" si="3"/>
        <v>-2.4953945491691929</v>
      </c>
      <c r="M41" s="13">
        <f t="shared" si="4"/>
        <v>6.5586121367414277E-2</v>
      </c>
    </row>
    <row r="42" spans="1:14" ht="15.5" x14ac:dyDescent="0.35">
      <c r="A42" s="20" t="s">
        <v>36</v>
      </c>
      <c r="B42" s="8">
        <f>B43</f>
        <v>304076.55554999999</v>
      </c>
      <c r="C42" s="8">
        <f>C43</f>
        <v>330358.94588000001</v>
      </c>
      <c r="D42" s="10">
        <f t="shared" si="0"/>
        <v>8.6433465028113119</v>
      </c>
      <c r="E42" s="10">
        <f t="shared" si="5"/>
        <v>2.2374772955269728</v>
      </c>
      <c r="F42" s="8">
        <f>F43</f>
        <v>304076.55554999999</v>
      </c>
      <c r="G42" s="8">
        <f>G43</f>
        <v>330358.94588000001</v>
      </c>
      <c r="H42" s="10">
        <f t="shared" si="1"/>
        <v>8.6433465028113119</v>
      </c>
      <c r="I42" s="10">
        <f t="shared" si="2"/>
        <v>2.2374772955269728</v>
      </c>
      <c r="J42" s="8">
        <f>J43</f>
        <v>4474055.5826300001</v>
      </c>
      <c r="K42" s="8">
        <f>K43</f>
        <v>4336870.1123900004</v>
      </c>
      <c r="L42" s="10">
        <f t="shared" si="3"/>
        <v>-3.0662442096742457</v>
      </c>
      <c r="M42" s="10">
        <f t="shared" si="4"/>
        <v>2.3885811304810618</v>
      </c>
    </row>
    <row r="43" spans="1:14" ht="14" x14ac:dyDescent="0.3">
      <c r="A43" s="11" t="s">
        <v>26</v>
      </c>
      <c r="B43" s="12">
        <v>304076.55554999999</v>
      </c>
      <c r="C43" s="12">
        <v>330358.94588000001</v>
      </c>
      <c r="D43" s="13">
        <f t="shared" si="0"/>
        <v>8.6433465028113119</v>
      </c>
      <c r="E43" s="13">
        <f t="shared" si="5"/>
        <v>2.2374772955269728</v>
      </c>
      <c r="F43" s="12">
        <v>304076.55554999999</v>
      </c>
      <c r="G43" s="12">
        <v>330358.94588000001</v>
      </c>
      <c r="H43" s="13">
        <f t="shared" si="1"/>
        <v>8.6433465028113119</v>
      </c>
      <c r="I43" s="13">
        <f t="shared" si="2"/>
        <v>2.2374772955269728</v>
      </c>
      <c r="J43" s="12">
        <v>4474055.5826300001</v>
      </c>
      <c r="K43" s="12">
        <v>4336870.1123900004</v>
      </c>
      <c r="L43" s="13">
        <f t="shared" si="3"/>
        <v>-3.0662442096742457</v>
      </c>
      <c r="M43" s="13">
        <f t="shared" si="4"/>
        <v>2.3885811304810618</v>
      </c>
    </row>
    <row r="44" spans="1:14" ht="15.5" x14ac:dyDescent="0.35">
      <c r="A44" s="9" t="s">
        <v>37</v>
      </c>
      <c r="B44" s="8">
        <f>B8+B22+B42</f>
        <v>12797558.183560001</v>
      </c>
      <c r="C44" s="8">
        <f>C8+C22+C42</f>
        <v>13533925.239999998</v>
      </c>
      <c r="D44" s="10">
        <f t="shared" si="0"/>
        <v>5.7539652946133852</v>
      </c>
      <c r="E44" s="10">
        <f t="shared" si="5"/>
        <v>91.663479441113878</v>
      </c>
      <c r="F44" s="15">
        <f>F8+F22+F42</f>
        <v>12797558.183560001</v>
      </c>
      <c r="G44" s="15">
        <f>G8+G22+G42</f>
        <v>13533925.239999998</v>
      </c>
      <c r="H44" s="16">
        <f t="shared" si="1"/>
        <v>5.7539652946133852</v>
      </c>
      <c r="I44" s="16">
        <f t="shared" si="2"/>
        <v>91.663479441113878</v>
      </c>
      <c r="J44" s="15">
        <f>J8+J22+J42</f>
        <v>164017279.38386002</v>
      </c>
      <c r="K44" s="15">
        <f>K8+K22+K42</f>
        <v>166664981.25977999</v>
      </c>
      <c r="L44" s="16">
        <f t="shared" si="3"/>
        <v>1.6142822792002198</v>
      </c>
      <c r="M44" s="16">
        <f t="shared" si="4"/>
        <v>91.792656693078996</v>
      </c>
    </row>
    <row r="45" spans="1:14" ht="15.5" x14ac:dyDescent="0.35">
      <c r="A45" s="21" t="s">
        <v>38</v>
      </c>
      <c r="B45" s="25">
        <f>B46-B44</f>
        <v>382008.32043999992</v>
      </c>
      <c r="C45" s="25">
        <f>C46-C44</f>
        <v>375021.78300000168</v>
      </c>
      <c r="D45" s="26">
        <f t="shared" si="0"/>
        <v>-1.8288966669498443</v>
      </c>
      <c r="E45" s="26">
        <f t="shared" si="5"/>
        <v>2.5399727637324032</v>
      </c>
      <c r="F45" s="25">
        <f>F46-F44</f>
        <v>382008.32043999992</v>
      </c>
      <c r="G45" s="25">
        <f>G46-G44</f>
        <v>375021.78300000168</v>
      </c>
      <c r="H45" s="26">
        <f t="shared" si="1"/>
        <v>-1.8288966669498443</v>
      </c>
      <c r="I45" s="27">
        <f t="shared" si="2"/>
        <v>2.5399727637324032</v>
      </c>
      <c r="J45" s="25">
        <f>J46-J44</f>
        <v>4648802.256139338</v>
      </c>
      <c r="K45" s="25">
        <f>K46-K44</f>
        <v>5595073.9162071943</v>
      </c>
      <c r="L45" s="26">
        <f t="shared" si="3"/>
        <v>20.355171244769199</v>
      </c>
      <c r="M45" s="27">
        <f t="shared" si="4"/>
        <v>3.0815513569841206</v>
      </c>
    </row>
    <row r="46" spans="1:14" s="18" customFormat="1" ht="22.5" customHeight="1" x14ac:dyDescent="0.4">
      <c r="A46" s="17" t="s">
        <v>42</v>
      </c>
      <c r="B46" s="29">
        <v>13179566.504000001</v>
      </c>
      <c r="C46" s="29">
        <v>13908947.023</v>
      </c>
      <c r="D46" s="32">
        <f t="shared" si="0"/>
        <v>5.5341768545925412</v>
      </c>
      <c r="E46" s="30">
        <f t="shared" si="5"/>
        <v>94.203452204846286</v>
      </c>
      <c r="F46" s="29">
        <v>13179566.504000001</v>
      </c>
      <c r="G46" s="29">
        <v>13908947.023</v>
      </c>
      <c r="H46" s="32">
        <f t="shared" si="1"/>
        <v>5.5341768545925412</v>
      </c>
      <c r="I46" s="30">
        <f t="shared" si="2"/>
        <v>94.203452204846286</v>
      </c>
      <c r="J46" s="31">
        <v>168666081.63999936</v>
      </c>
      <c r="K46" s="31">
        <v>172260055.17598718</v>
      </c>
      <c r="L46" s="32">
        <f t="shared" si="3"/>
        <v>2.1308217402351208</v>
      </c>
      <c r="M46" s="30">
        <f t="shared" si="4"/>
        <v>94.874208050063118</v>
      </c>
    </row>
    <row r="47" spans="1:14" ht="20.25" customHeight="1" x14ac:dyDescent="0.35">
      <c r="B47" s="25">
        <f>+B48-B46</f>
        <v>736666.39499999955</v>
      </c>
      <c r="C47" s="25">
        <f>+C48-C46</f>
        <v>855848.42500000075</v>
      </c>
      <c r="D47" s="26">
        <f t="shared" si="0"/>
        <v>16.178562074899759</v>
      </c>
      <c r="E47" s="26">
        <f t="shared" si="5"/>
        <v>5.7965477951537192</v>
      </c>
      <c r="F47" s="25">
        <f t="shared" ref="F47:G47" si="6">+F48-F46</f>
        <v>736666.39499999955</v>
      </c>
      <c r="G47" s="25">
        <f t="shared" si="6"/>
        <v>855848.42500000075</v>
      </c>
      <c r="H47" s="28">
        <f t="shared" si="1"/>
        <v>16.178562074899759</v>
      </c>
      <c r="I47" s="26">
        <f t="shared" si="2"/>
        <v>5.7965477951537192</v>
      </c>
      <c r="J47" s="25">
        <f t="shared" ref="J47:K47" si="7">+J48-J46</f>
        <v>9035225.3980006278</v>
      </c>
      <c r="K47" s="25">
        <f t="shared" si="7"/>
        <v>9306735.9640128314</v>
      </c>
      <c r="L47" s="28">
        <f t="shared" si="3"/>
        <v>3.0050226093118306</v>
      </c>
      <c r="M47" s="26">
        <f t="shared" si="4"/>
        <v>5.1257919499368816</v>
      </c>
    </row>
    <row r="48" spans="1:14" ht="20" x14ac:dyDescent="0.4">
      <c r="B48" s="29">
        <v>13916232.899</v>
      </c>
      <c r="C48" s="29">
        <v>14764795.448000001</v>
      </c>
      <c r="D48" s="32">
        <f t="shared" si="0"/>
        <v>6.0976454990270899</v>
      </c>
      <c r="E48" s="30">
        <f t="shared" si="5"/>
        <v>100</v>
      </c>
      <c r="F48" s="29">
        <v>13916232.899</v>
      </c>
      <c r="G48" s="29">
        <v>14764795.448000001</v>
      </c>
      <c r="H48" s="32">
        <f t="shared" si="1"/>
        <v>6.0976454990270899</v>
      </c>
      <c r="I48" s="30">
        <f t="shared" si="2"/>
        <v>100</v>
      </c>
      <c r="J48" s="31">
        <v>177701307.03799999</v>
      </c>
      <c r="K48" s="31">
        <v>181566791.14000002</v>
      </c>
      <c r="L48" s="32">
        <f t="shared" si="3"/>
        <v>2.175270495435031</v>
      </c>
      <c r="M48" s="30">
        <f t="shared" si="4"/>
        <v>100</v>
      </c>
      <c r="N48" s="18"/>
    </row>
    <row r="49" spans="1:3" ht="14.5" x14ac:dyDescent="0.25">
      <c r="A49" s="1" t="s">
        <v>48</v>
      </c>
      <c r="C49" s="23"/>
    </row>
    <row r="50" spans="1:3" ht="25" x14ac:dyDescent="0.25">
      <c r="A50" s="24" t="s">
        <v>41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2020-02-09T09:09:37Z</dcterms:modified>
</cp:coreProperties>
</file>